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Estimator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 </author>
  </authors>
  <commentList>
    <comment ref="C7" authorId="0">
      <text>
        <r>
          <rPr>
            <b/>
            <sz val="8"/>
            <rFont val="Tahoma"/>
            <family val="0"/>
          </rPr>
          <t>Enter Whole numbers… 
To enter           Type
     25%     =       25
     33.3%  =      33.3
       0.5%  =         0.5</t>
        </r>
      </text>
    </comment>
    <comment ref="I7" authorId="0">
      <text>
        <r>
          <rPr>
            <b/>
            <sz val="8"/>
            <rFont val="Tahoma"/>
            <family val="0"/>
          </rPr>
          <t>Enter Whole numbers… 
To enter           Type
     25%     =       25
     33.3%  =      33.3
       0.5%  =         0.5</t>
        </r>
      </text>
    </comment>
  </commentList>
</comments>
</file>

<file path=xl/sharedStrings.xml><?xml version="1.0" encoding="utf-8"?>
<sst xmlns="http://schemas.openxmlformats.org/spreadsheetml/2006/main" count="20" uniqueCount="10">
  <si>
    <t>Principal &amp; Interest =</t>
  </si>
  <si>
    <t>Loan Value =</t>
  </si>
  <si>
    <t>Sales Price =</t>
  </si>
  <si>
    <t>Down Payement (%) =</t>
  </si>
  <si>
    <t>Down Payment ($) =</t>
  </si>
  <si>
    <t>Taxes =</t>
  </si>
  <si>
    <t>Insurance =</t>
  </si>
  <si>
    <t>HOA =</t>
  </si>
  <si>
    <t>Estimated HOA =</t>
  </si>
  <si>
    <t>Est. Monthly payment 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</si>
</sst>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_);\(&quot;$&quot;#,##0.0\)"/>
    <numFmt numFmtId="167" formatCode="&quot;$&quot;#,##0.000_);\(&quot;$&quot;#,##0.000\)"/>
    <numFmt numFmtId="168" formatCode="&quot;$&quot;#,##0.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5" fontId="0" fillId="0" borderId="0" xfId="0" applyNumberFormat="1" applyAlignment="1">
      <alignment/>
    </xf>
    <xf numFmtId="7" fontId="0" fillId="0" borderId="0" xfId="0" applyNumberFormat="1" applyAlignment="1">
      <alignment/>
    </xf>
    <xf numFmtId="5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165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164" fontId="0" fillId="2" borderId="0" xfId="19" applyNumberFormat="1" applyFill="1" applyAlignment="1">
      <alignment/>
    </xf>
    <xf numFmtId="3" fontId="0" fillId="2" borderId="0" xfId="0" applyNumberFormat="1" applyFill="1" applyAlignment="1">
      <alignment/>
    </xf>
    <xf numFmtId="5" fontId="0" fillId="2" borderId="0" xfId="0" applyNumberFormat="1" applyFill="1" applyAlignment="1">
      <alignment/>
    </xf>
    <xf numFmtId="7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5" fontId="2" fillId="2" borderId="0" xfId="17" applyNumberFormat="1" applyFont="1" applyFill="1" applyAlignment="1">
      <alignment/>
    </xf>
    <xf numFmtId="5" fontId="2" fillId="3" borderId="0" xfId="17" applyNumberFormat="1" applyFont="1" applyFill="1" applyAlignment="1" applyProtection="1">
      <alignment/>
      <protection locked="0"/>
    </xf>
    <xf numFmtId="0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44" fontId="0" fillId="0" borderId="0" xfId="17" applyAlignment="1">
      <alignment/>
    </xf>
    <xf numFmtId="168" fontId="0" fillId="0" borderId="0" xfId="0" applyNumberFormat="1" applyAlignment="1">
      <alignment/>
    </xf>
    <xf numFmtId="165" fontId="0" fillId="4" borderId="0" xfId="0" applyNumberFormat="1" applyFill="1" applyAlignment="1" applyProtection="1">
      <alignment/>
      <protection locked="0"/>
    </xf>
    <xf numFmtId="5" fontId="4" fillId="3" borderId="0" xfId="17" applyNumberFormat="1" applyFont="1" applyFill="1" applyAlignment="1" applyProtection="1">
      <alignment/>
      <protection locked="0"/>
    </xf>
    <xf numFmtId="10" fontId="2" fillId="3" borderId="0" xfId="0" applyNumberFormat="1" applyFont="1" applyFill="1" applyAlignment="1" applyProtection="1">
      <alignment/>
      <protection locked="0"/>
    </xf>
    <xf numFmtId="0" fontId="2" fillId="2" borderId="0" xfId="0" applyFont="1" applyFill="1" applyAlignment="1">
      <alignment horizontal="right"/>
    </xf>
    <xf numFmtId="10" fontId="4" fillId="3" borderId="0" xfId="0" applyNumberFormat="1" applyFont="1" applyFill="1" applyAlignment="1" applyProtection="1">
      <alignment/>
      <protection locked="0"/>
    </xf>
    <xf numFmtId="165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20</xdr:row>
      <xdr:rowOff>38100</xdr:rowOff>
    </xdr:from>
    <xdr:to>
      <xdr:col>4</xdr:col>
      <xdr:colOff>9525</xdr:colOff>
      <xdr:row>23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90625" y="3286125"/>
          <a:ext cx="229552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Those Fields highlighted in YELLOW are the only fields that can be changed</a:t>
          </a:r>
        </a:p>
      </xdr:txBody>
    </xdr:sp>
    <xdr:clientData/>
  </xdr:twoCellAnchor>
  <xdr:twoCellAnchor>
    <xdr:from>
      <xdr:col>1</xdr:col>
      <xdr:colOff>571500</xdr:colOff>
      <xdr:row>24</xdr:row>
      <xdr:rowOff>9525</xdr:rowOff>
    </xdr:from>
    <xdr:to>
      <xdr:col>4</xdr:col>
      <xdr:colOff>0</xdr:colOff>
      <xdr:row>27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3905250"/>
          <a:ext cx="2295525" cy="4762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Those Fields highlighted in BLUE are locked and cannot be changed</a:t>
          </a:r>
        </a:p>
      </xdr:txBody>
    </xdr:sp>
    <xdr:clientData/>
  </xdr:twoCellAnchor>
  <xdr:twoCellAnchor>
    <xdr:from>
      <xdr:col>4</xdr:col>
      <xdr:colOff>142875</xdr:colOff>
      <xdr:row>19</xdr:row>
      <xdr:rowOff>85725</xdr:rowOff>
    </xdr:from>
    <xdr:to>
      <xdr:col>7</xdr:col>
      <xdr:colOff>390525</xdr:colOff>
      <xdr:row>21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19500" y="3171825"/>
          <a:ext cx="1943100" cy="2476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HOA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Home Owner Association</a:t>
          </a:r>
        </a:p>
      </xdr:txBody>
    </xdr:sp>
    <xdr:clientData/>
  </xdr:twoCellAnchor>
  <xdr:twoCellAnchor>
    <xdr:from>
      <xdr:col>1</xdr:col>
      <xdr:colOff>314325</xdr:colOff>
      <xdr:row>0</xdr:row>
      <xdr:rowOff>104775</xdr:rowOff>
    </xdr:from>
    <xdr:to>
      <xdr:col>5</xdr:col>
      <xdr:colOff>0</xdr:colOff>
      <xdr:row>4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23925" y="104775"/>
          <a:ext cx="3162300" cy="6000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 this example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Enter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sales price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of the home you are interested in and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vary the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downpayment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(%) to get to a monthly payment you are comfortable with.</a:t>
          </a:r>
        </a:p>
      </xdr:txBody>
    </xdr:sp>
    <xdr:clientData/>
  </xdr:twoCellAnchor>
  <xdr:twoCellAnchor>
    <xdr:from>
      <xdr:col>7</xdr:col>
      <xdr:colOff>9525</xdr:colOff>
      <xdr:row>0</xdr:row>
      <xdr:rowOff>104775</xdr:rowOff>
    </xdr:from>
    <xdr:to>
      <xdr:col>11</xdr:col>
      <xdr:colOff>571500</xdr:colOff>
      <xdr:row>4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81600" y="104775"/>
          <a:ext cx="3933825" cy="6667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 this example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Enter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sales price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of the home you are interested in, enter the minimum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downpayment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(% - see note below), and then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vary the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sales price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 get to a monthly payment you are comfortable with.</a:t>
          </a:r>
        </a:p>
      </xdr:txBody>
    </xdr:sp>
    <xdr:clientData/>
  </xdr:twoCellAnchor>
  <xdr:twoCellAnchor>
    <xdr:from>
      <xdr:col>7</xdr:col>
      <xdr:colOff>723900</xdr:colOff>
      <xdr:row>19</xdr:row>
      <xdr:rowOff>85725</xdr:rowOff>
    </xdr:from>
    <xdr:to>
      <xdr:col>10</xdr:col>
      <xdr:colOff>514350</xdr:colOff>
      <xdr:row>24</xdr:row>
      <xdr:rowOff>57150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895975" y="3171825"/>
          <a:ext cx="2552700" cy="7810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 this example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Minimum downpayment -
VA Loan = 0%, up to $240,000
FHA Loan = 3%, up to $333,700
Conventional Loan = 5%, up to $333,700</a:t>
          </a:r>
        </a:p>
      </xdr:txBody>
    </xdr:sp>
    <xdr:clientData/>
  </xdr:twoCellAnchor>
  <xdr:twoCellAnchor>
    <xdr:from>
      <xdr:col>4</xdr:col>
      <xdr:colOff>123825</xdr:colOff>
      <xdr:row>24</xdr:row>
      <xdr:rowOff>114300</xdr:rowOff>
    </xdr:from>
    <xdr:to>
      <xdr:col>8</xdr:col>
      <xdr:colOff>619125</xdr:colOff>
      <xdr:row>27</xdr:row>
      <xdr:rowOff>104775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600450" y="4010025"/>
          <a:ext cx="36004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If you need to unprotect this spreadsheet and do not know how, call NVHA at 703-801-5612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34"/>
  <sheetViews>
    <sheetView tabSelected="1" workbookViewId="0" topLeftCell="A1">
      <selection activeCell="M8" sqref="M8"/>
    </sheetView>
  </sheetViews>
  <sheetFormatPr defaultColWidth="9.140625" defaultRowHeight="12.75"/>
  <cols>
    <col min="2" max="2" width="21.57421875" style="0" customWidth="1"/>
    <col min="3" max="3" width="12.28125" style="0" bestFit="1" customWidth="1"/>
    <col min="6" max="6" width="5.00390625" style="0" bestFit="1" customWidth="1"/>
    <col min="7" max="7" width="11.28125" style="0" bestFit="1" customWidth="1"/>
    <col min="8" max="8" width="21.140625" style="0" customWidth="1"/>
    <col min="9" max="9" width="11.140625" style="0" bestFit="1" customWidth="1"/>
  </cols>
  <sheetData>
    <row r="6" spans="2:12" ht="12.75">
      <c r="B6" s="24" t="s">
        <v>2</v>
      </c>
      <c r="C6" s="16">
        <v>299999</v>
      </c>
      <c r="D6" s="5"/>
      <c r="E6" s="5"/>
      <c r="F6" s="5"/>
      <c r="H6" s="24" t="s">
        <v>2</v>
      </c>
      <c r="I6" s="22">
        <v>225000</v>
      </c>
      <c r="J6" s="5"/>
      <c r="K6" s="5"/>
      <c r="L6" s="5"/>
    </row>
    <row r="7" spans="2:12" ht="12.75">
      <c r="B7" s="24" t="s">
        <v>3</v>
      </c>
      <c r="C7" s="25">
        <v>0.33</v>
      </c>
      <c r="D7" s="5"/>
      <c r="E7" s="6" t="s">
        <v>8</v>
      </c>
      <c r="F7" s="21">
        <v>40</v>
      </c>
      <c r="H7" s="24" t="s">
        <v>3</v>
      </c>
      <c r="I7" s="23">
        <v>0.03</v>
      </c>
      <c r="J7" s="5"/>
      <c r="K7" s="6" t="s">
        <v>8</v>
      </c>
      <c r="L7" s="21">
        <v>40</v>
      </c>
    </row>
    <row r="8" spans="2:12" ht="12.75">
      <c r="B8" s="6" t="s">
        <v>4</v>
      </c>
      <c r="C8" s="8">
        <f>C6*C7</f>
        <v>98999.67</v>
      </c>
      <c r="D8" s="5"/>
      <c r="E8" s="5"/>
      <c r="F8" s="5"/>
      <c r="H8" s="6" t="s">
        <v>4</v>
      </c>
      <c r="I8" s="8">
        <f>I6*I7</f>
        <v>6750</v>
      </c>
      <c r="J8" s="5"/>
      <c r="K8" s="5"/>
      <c r="L8" s="5"/>
    </row>
    <row r="9" spans="2:12" ht="12.75">
      <c r="B9" s="6"/>
      <c r="C9" s="9"/>
      <c r="D9" s="5"/>
      <c r="E9" s="5"/>
      <c r="F9" s="5"/>
      <c r="H9" s="6"/>
      <c r="I9" s="9"/>
      <c r="J9" s="5"/>
      <c r="K9" s="5"/>
      <c r="L9" s="5"/>
    </row>
    <row r="10" spans="2:12" ht="12.75">
      <c r="B10" s="6" t="s">
        <v>1</v>
      </c>
      <c r="C10" s="15">
        <f>C6-C8</f>
        <v>200999.33000000002</v>
      </c>
      <c r="D10" s="5"/>
      <c r="E10" s="5"/>
      <c r="F10" s="5"/>
      <c r="H10" s="6" t="s">
        <v>1</v>
      </c>
      <c r="I10" s="15">
        <f>I6-I8</f>
        <v>218250</v>
      </c>
      <c r="J10" s="5"/>
      <c r="K10" s="5"/>
      <c r="L10" s="5"/>
    </row>
    <row r="11" spans="2:12" ht="12.75">
      <c r="B11" s="5"/>
      <c r="C11" s="9"/>
      <c r="D11" s="5"/>
      <c r="E11" s="5"/>
      <c r="F11" s="5"/>
      <c r="H11" s="5"/>
      <c r="I11" s="9"/>
      <c r="J11" s="5"/>
      <c r="K11" s="5"/>
      <c r="L11" s="5"/>
    </row>
    <row r="12" spans="2:12" ht="12.75">
      <c r="B12" s="5"/>
      <c r="C12" s="5"/>
      <c r="D12" s="5"/>
      <c r="E12" s="5"/>
      <c r="F12" s="5"/>
      <c r="H12" s="5"/>
      <c r="I12" s="5"/>
      <c r="J12" s="5"/>
      <c r="K12" s="5"/>
      <c r="L12" s="5"/>
    </row>
    <row r="13" spans="2:12" ht="12.75">
      <c r="B13" s="5"/>
      <c r="C13" s="10">
        <v>0.045</v>
      </c>
      <c r="D13" s="10">
        <v>0.055</v>
      </c>
      <c r="E13" s="10">
        <v>0.065</v>
      </c>
      <c r="F13" s="5"/>
      <c r="H13" s="5"/>
      <c r="I13" s="10">
        <v>0.045</v>
      </c>
      <c r="J13" s="10">
        <v>0.055</v>
      </c>
      <c r="K13" s="10">
        <v>0.065</v>
      </c>
      <c r="L13" s="5"/>
    </row>
    <row r="14" spans="2:12" ht="12.75">
      <c r="B14" s="6" t="s">
        <v>0</v>
      </c>
      <c r="C14" s="11">
        <f>ABS(PMT((C13/12),360,C10))</f>
        <v>1018.4340779584543</v>
      </c>
      <c r="D14" s="11">
        <f>ABS(PMT((D13/12),360,$C$10))</f>
        <v>1141.252088521166</v>
      </c>
      <c r="E14" s="11">
        <f>ABS(PMT((E13/12),360,$C$10))</f>
        <v>1270.4524923651045</v>
      </c>
      <c r="F14" s="5"/>
      <c r="H14" s="6" t="s">
        <v>0</v>
      </c>
      <c r="I14" s="11">
        <f>ABS(PMT((I13/12),360,I10))</f>
        <v>1105.8406886949954</v>
      </c>
      <c r="J14" s="11">
        <f>ABS(PMT((J13/12),360,I10))</f>
        <v>1239.1994954398326</v>
      </c>
      <c r="K14" s="11">
        <f>ABS(PMT((K13/12),360,I10))</f>
        <v>1379.4884612733986</v>
      </c>
      <c r="L14" s="5"/>
    </row>
    <row r="15" spans="2:12" ht="12.75">
      <c r="B15" s="6" t="s">
        <v>5</v>
      </c>
      <c r="C15" s="12">
        <f>(1.16*($C$6/100))/12</f>
        <v>289.99903333333333</v>
      </c>
      <c r="D15" s="12">
        <f>(1.16*($C$6/100))/12</f>
        <v>289.99903333333333</v>
      </c>
      <c r="E15" s="12">
        <f>(1.16*($C$6/100))/12</f>
        <v>289.99903333333333</v>
      </c>
      <c r="F15" s="5"/>
      <c r="H15" s="6" t="s">
        <v>5</v>
      </c>
      <c r="I15" s="12">
        <f>(1.16*($I$6/100))/12</f>
        <v>217.5</v>
      </c>
      <c r="J15" s="12">
        <f>(1.16*($I$6/100))/12</f>
        <v>217.5</v>
      </c>
      <c r="K15" s="12">
        <f>(1.16*($I$6/100))/12</f>
        <v>217.5</v>
      </c>
      <c r="L15" s="5"/>
    </row>
    <row r="16" spans="2:12" ht="12.75">
      <c r="B16" s="6" t="s">
        <v>6</v>
      </c>
      <c r="C16" s="13">
        <f>(2.25*($C$6/1000))/12</f>
        <v>56.2498125</v>
      </c>
      <c r="D16" s="13">
        <f>(2.25*($C$6/1000))/12</f>
        <v>56.2498125</v>
      </c>
      <c r="E16" s="13">
        <f>(2.25*($C$6/1000))/12</f>
        <v>56.2498125</v>
      </c>
      <c r="F16" s="5"/>
      <c r="H16" s="6" t="s">
        <v>6</v>
      </c>
      <c r="I16" s="13">
        <f>(2.25*($I$6/1000))/12</f>
        <v>42.1875</v>
      </c>
      <c r="J16" s="13">
        <f>(2.25*($I$6/1000))/12</f>
        <v>42.1875</v>
      </c>
      <c r="K16" s="13">
        <f>(2.25*($I$6/1000))/12</f>
        <v>42.1875</v>
      </c>
      <c r="L16" s="5"/>
    </row>
    <row r="17" spans="2:12" ht="13.5" thickBot="1">
      <c r="B17" s="7" t="s">
        <v>7</v>
      </c>
      <c r="C17" s="14">
        <f>$F$7</f>
        <v>40</v>
      </c>
      <c r="D17" s="14">
        <f>$F$7</f>
        <v>40</v>
      </c>
      <c r="E17" s="26">
        <f>$F$7</f>
        <v>40</v>
      </c>
      <c r="F17" s="5"/>
      <c r="H17" s="7" t="s">
        <v>7</v>
      </c>
      <c r="I17" s="14">
        <f>$L$7</f>
        <v>40</v>
      </c>
      <c r="J17" s="14">
        <f>$L$7</f>
        <v>40</v>
      </c>
      <c r="K17" s="26">
        <f>$L$7</f>
        <v>40</v>
      </c>
      <c r="L17" s="5"/>
    </row>
    <row r="18" spans="2:12" ht="12.75">
      <c r="B18" s="17" t="s">
        <v>9</v>
      </c>
      <c r="C18" s="18">
        <f>SUM(C13:C17)</f>
        <v>1404.7279237917876</v>
      </c>
      <c r="D18" s="18">
        <f>SUM(D13:D17)</f>
        <v>1527.5559343544992</v>
      </c>
      <c r="E18" s="18">
        <f>SUM(E13:E17)</f>
        <v>1656.7663381984378</v>
      </c>
      <c r="F18" s="5"/>
      <c r="H18" s="17" t="s">
        <v>9</v>
      </c>
      <c r="I18" s="18">
        <f>SUM(I13:I17)</f>
        <v>1405.5731886949955</v>
      </c>
      <c r="J18" s="18">
        <f>SUM(J13:J17)</f>
        <v>1538.9419954398327</v>
      </c>
      <c r="K18" s="18">
        <f>SUM(K13:K17)</f>
        <v>1679.2409612733986</v>
      </c>
      <c r="L18" s="5"/>
    </row>
    <row r="19" spans="4:5" ht="12.75">
      <c r="D19" s="1"/>
      <c r="E19" s="1"/>
    </row>
    <row r="21" ht="12.75">
      <c r="C21" s="2"/>
    </row>
    <row r="22" ht="12.75">
      <c r="G22" s="19"/>
    </row>
    <row r="29" spans="3:9" ht="12.75">
      <c r="C29" s="2"/>
      <c r="H29" s="4"/>
      <c r="I29" s="20"/>
    </row>
    <row r="30" ht="12.75">
      <c r="C30" s="3"/>
    </row>
    <row r="31" ht="12.75">
      <c r="C31" s="2"/>
    </row>
    <row r="32" ht="12.75">
      <c r="C32" s="2"/>
    </row>
    <row r="34" ht="12.75">
      <c r="C34" s="4"/>
    </row>
  </sheetData>
  <sheetProtection sheet="1" objects="1" scenarios="1"/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2003-09-18T20:51:17Z</dcterms:created>
  <dcterms:modified xsi:type="dcterms:W3CDTF">2004-01-27T14:51:17Z</dcterms:modified>
  <cp:category/>
  <cp:version/>
  <cp:contentType/>
  <cp:contentStatus/>
</cp:coreProperties>
</file>