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Best Case - Owner Policy" sheetId="1" r:id="rId1"/>
    <sheet name="Worst Case - Lender's Policy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<sst xmlns="http://schemas.openxmlformats.org/spreadsheetml/2006/main" count="88" uniqueCount="61">
  <si>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Assumption</t>
  </si>
  <si>
    <t>Conventional</t>
  </si>
  <si>
    <t>FHA</t>
  </si>
  <si>
    <t>Va</t>
  </si>
  <si>
    <t>Long &amp; Foster Realtors</t>
  </si>
  <si>
    <t>Virginia</t>
  </si>
  <si>
    <t>Estimated Purchaser's Settlement Charges</t>
  </si>
  <si>
    <r>
      <t>TITLE Insurance</t>
    </r>
    <r>
      <rPr>
        <sz val="10"/>
        <rFont val="Arial"/>
        <family val="0"/>
      </rPr>
      <t xml:space="preserve">:                                                                   </t>
    </r>
    <r>
      <rPr>
        <b/>
        <sz val="10"/>
        <rFont val="Arial"/>
        <family val="2"/>
      </rPr>
      <t>Mortgage Policy:</t>
    </r>
    <r>
      <rPr>
        <sz val="10"/>
        <rFont val="Arial"/>
        <family val="0"/>
      </rPr>
      <t xml:space="preserve">                                                              $3.48 per $1000 for 1st $100,000 of </t>
    </r>
    <r>
      <rPr>
        <b/>
        <i/>
        <u val="single"/>
        <sz val="10"/>
        <rFont val="Arial"/>
        <family val="2"/>
      </rPr>
      <t>LOAN</t>
    </r>
    <r>
      <rPr>
        <sz val="10"/>
        <rFont val="Arial"/>
        <family val="2"/>
      </rPr>
      <t xml:space="preserve"> amount.        Optional Owner's &amp; Lender'sa Policy $4.68 per $1000 for 1st $100,000 of </t>
    </r>
    <r>
      <rPr>
        <b/>
        <i/>
        <u val="single"/>
        <sz val="10"/>
        <rFont val="Arial"/>
        <family val="2"/>
      </rPr>
      <t>SALES Price + $50</t>
    </r>
    <r>
      <rPr>
        <sz val="10"/>
        <rFont val="Arial"/>
        <family val="2"/>
      </rPr>
      <t>.                                         For amounts over $100,000:  $2.88/$4.08 per $1000.             For Amounts over $500,000:  $2.40/$3.60 per $1000</t>
    </r>
  </si>
  <si>
    <t>Sales Price</t>
  </si>
  <si>
    <t>Down Payment</t>
  </si>
  <si>
    <t>Earnest Money</t>
  </si>
  <si>
    <t>Loan Amount</t>
  </si>
  <si>
    <r>
      <t>Attorney's Fee</t>
    </r>
    <r>
      <rPr>
        <sz val="10"/>
        <rFont val="Arial"/>
        <family val="0"/>
      </rPr>
      <t>: Includes Title Exam, Preparation of Papers, Title Binder &amp; Closing Fee $300 - $500</t>
    </r>
  </si>
  <si>
    <r>
      <t>Recording Deed</t>
    </r>
    <r>
      <rPr>
        <sz val="10"/>
        <rFont val="Arial"/>
        <family val="0"/>
      </rPr>
      <t xml:space="preserve">: $2.00 per $1000 of </t>
    </r>
    <r>
      <rPr>
        <b/>
        <i/>
        <u val="single"/>
        <sz val="10"/>
        <rFont val="Arial"/>
        <family val="2"/>
      </rPr>
      <t>Sales Price</t>
    </r>
    <r>
      <rPr>
        <sz val="10"/>
        <rFont val="Arial"/>
        <family val="0"/>
      </rPr>
      <t xml:space="preserve"> +$14</t>
    </r>
  </si>
  <si>
    <r>
      <t>Recording 1st Trust</t>
    </r>
    <r>
      <rPr>
        <sz val="10"/>
        <rFont val="Arial"/>
        <family val="0"/>
      </rPr>
      <t xml:space="preserve">: $2.00 per $100 of </t>
    </r>
    <r>
      <rPr>
        <b/>
        <i/>
        <u val="single"/>
        <sz val="10"/>
        <rFont val="Arial"/>
        <family val="2"/>
      </rPr>
      <t>Total Loan</t>
    </r>
    <r>
      <rPr>
        <sz val="10"/>
        <rFont val="Arial"/>
        <family val="0"/>
      </rPr>
      <t xml:space="preserve"> amount + $13 (Over 4 pages add #1 per page.  ARM financing has attached riders &amp; cost averages about $15 extra)</t>
    </r>
  </si>
  <si>
    <t>N/A</t>
  </si>
  <si>
    <r>
      <t>Recording 2nd Trust</t>
    </r>
    <r>
      <rPr>
        <sz val="10"/>
        <rFont val="Arial"/>
        <family val="0"/>
      </rPr>
      <t xml:space="preserve">: $2.00 per $1000 of </t>
    </r>
    <r>
      <rPr>
        <b/>
        <i/>
        <u val="single"/>
        <sz val="10"/>
        <rFont val="Arial"/>
        <family val="2"/>
      </rPr>
      <t>Loan</t>
    </r>
    <r>
      <rPr>
        <sz val="10"/>
        <rFont val="Arial"/>
        <family val="0"/>
      </rPr>
      <t xml:space="preserve"> amount + $10</t>
    </r>
  </si>
  <si>
    <r>
      <t>SURVEY</t>
    </r>
    <r>
      <rPr>
        <sz val="10"/>
        <rFont val="Arial"/>
        <family val="0"/>
      </rPr>
      <t>: $200-$400 (1+AC. Or Stakes additional)</t>
    </r>
  </si>
  <si>
    <r>
      <t>Appraisal Fee</t>
    </r>
    <r>
      <rPr>
        <sz val="10"/>
        <rFont val="Arial"/>
        <family val="0"/>
      </rPr>
      <t>: **</t>
    </r>
  </si>
  <si>
    <t>Optional</t>
  </si>
  <si>
    <r>
      <t>Credit Report</t>
    </r>
    <r>
      <rPr>
        <sz val="10"/>
        <rFont val="Arial"/>
        <family val="0"/>
      </rPr>
      <t>: ** $50-$60</t>
    </r>
  </si>
  <si>
    <r>
      <t>Interest</t>
    </r>
    <r>
      <rPr>
        <sz val="10"/>
        <rFont val="Arial"/>
        <family val="0"/>
      </rPr>
      <t xml:space="preserve">: from date of settlement to end of month. ($_____ per day) </t>
    </r>
    <r>
      <rPr>
        <b/>
        <i/>
        <u val="single"/>
        <sz val="10"/>
        <rFont val="Arial"/>
        <family val="2"/>
      </rPr>
      <t>Total New Loan Amount</t>
    </r>
    <r>
      <rPr>
        <sz val="10"/>
        <rFont val="Arial"/>
        <family val="0"/>
      </rPr>
      <t xml:space="preserve"> x I / 365</t>
    </r>
  </si>
  <si>
    <r>
      <t>VA Funding Fee</t>
    </r>
    <r>
      <rPr>
        <sz val="10"/>
        <rFont val="Arial"/>
        <family val="0"/>
      </rPr>
      <t xml:space="preserve">: Cash at Settlement or added to loan amount as long as Total Loan does not exceed max. VA Fee: 0.0125, 0.015, 0.02 of </t>
    </r>
    <r>
      <rPr>
        <b/>
        <i/>
        <u val="single"/>
        <sz val="10"/>
        <rFont val="Arial"/>
        <family val="2"/>
      </rPr>
      <t>basic loan amount</t>
    </r>
    <r>
      <rPr>
        <sz val="10"/>
        <rFont val="Arial"/>
        <family val="0"/>
      </rPr>
      <t>: 0.03 for multiple user</t>
    </r>
  </si>
  <si>
    <r>
      <t>Insurance Escrow</t>
    </r>
    <r>
      <rPr>
        <sz val="10"/>
        <rFont val="Arial"/>
        <family val="0"/>
      </rPr>
      <t>: 2 or more months premium at Lender's option</t>
    </r>
  </si>
  <si>
    <r>
      <t>Tax Esrow</t>
    </r>
    <r>
      <rPr>
        <sz val="10"/>
        <rFont val="Arial"/>
        <family val="0"/>
      </rPr>
      <t>: 2 to 6 months premium at Lenders Options. Average is 3 months</t>
    </r>
  </si>
  <si>
    <r>
      <t>Administrative Fee</t>
    </r>
    <r>
      <rPr>
        <sz val="10"/>
        <rFont val="Arial"/>
        <family val="0"/>
      </rPr>
      <t>: ** $195</t>
    </r>
  </si>
  <si>
    <r>
      <t>VHDA Reservation Fee</t>
    </r>
    <r>
      <rPr>
        <sz val="10"/>
        <rFont val="Arial"/>
        <family val="0"/>
      </rPr>
      <t>: ** $120</t>
    </r>
  </si>
  <si>
    <r>
      <t>FHA Mortgage Insurance Premium (MIP) Escrow</t>
    </r>
    <r>
      <rPr>
        <sz val="10"/>
        <rFont val="Arial"/>
        <family val="0"/>
      </rPr>
      <t xml:space="preserve">: (monthly premium = 1/2% of basic loan amount) </t>
    </r>
    <r>
      <rPr>
        <b/>
        <i/>
        <u val="single"/>
        <sz val="10"/>
        <rFont val="Arial"/>
        <family val="2"/>
      </rPr>
      <t>Basic Loan Amount</t>
    </r>
    <r>
      <rPr>
        <sz val="10"/>
        <rFont val="Arial"/>
        <family val="0"/>
      </rPr>
      <t xml:space="preserve"> x .005 /12</t>
    </r>
  </si>
  <si>
    <r>
      <t>FHA non Condo Up Front MIP</t>
    </r>
    <r>
      <rPr>
        <sz val="10"/>
        <rFont val="Arial"/>
        <family val="0"/>
      </rPr>
      <t xml:space="preserve">: (1) 100% financed-added to loan amount (2) Pay all cash at settlement.  </t>
    </r>
    <r>
      <rPr>
        <b/>
        <i/>
        <u val="single"/>
        <sz val="10"/>
        <rFont val="Arial"/>
        <family val="2"/>
      </rPr>
      <t xml:space="preserve">Basic Loan Amount </t>
    </r>
    <r>
      <rPr>
        <sz val="10"/>
        <rFont val="Arial"/>
        <family val="0"/>
      </rPr>
      <t>x  0.015</t>
    </r>
  </si>
  <si>
    <r>
      <t>Fire and Hazard Insurance</t>
    </r>
    <r>
      <rPr>
        <sz val="10"/>
        <rFont val="Arial"/>
        <family val="0"/>
      </rPr>
      <t xml:space="preserve">: **One year paid policy required prior to settlement. (Estimate at $2.25 per $1000 of </t>
    </r>
    <r>
      <rPr>
        <b/>
        <i/>
        <u val="single"/>
        <sz val="10"/>
        <rFont val="Arial"/>
        <family val="2"/>
      </rPr>
      <t>Sales Price</t>
    </r>
    <r>
      <rPr>
        <sz val="10"/>
        <rFont val="Arial"/>
        <family val="0"/>
      </rPr>
      <t>)</t>
    </r>
  </si>
  <si>
    <r>
      <t>Misc. Lender Fee</t>
    </r>
    <r>
      <rPr>
        <sz val="10"/>
        <rFont val="Arial"/>
        <family val="0"/>
      </rPr>
      <t>: (Admin / Doc Prep / Tax Service) $400-$600</t>
    </r>
  </si>
  <si>
    <r>
      <t>Assumption Fee</t>
    </r>
    <r>
      <rPr>
        <sz val="10"/>
        <rFont val="Arial"/>
        <family val="0"/>
      </rPr>
      <t>: (Check with Lender)</t>
    </r>
  </si>
  <si>
    <r>
      <t>Other</t>
    </r>
    <r>
      <rPr>
        <sz val="10"/>
        <rFont val="Arial"/>
        <family val="0"/>
      </rPr>
      <t>: Home Inspection, Radon, etc.</t>
    </r>
  </si>
  <si>
    <r>
      <t>Loan Origination Fee</t>
    </r>
    <r>
      <rPr>
        <sz val="10"/>
        <rFont val="Arial"/>
        <family val="0"/>
      </rPr>
      <t xml:space="preserve">: __% of </t>
    </r>
    <r>
      <rPr>
        <b/>
        <i/>
        <u val="single"/>
        <sz val="10"/>
        <rFont val="Arial"/>
        <family val="2"/>
      </rPr>
      <t>basic loan</t>
    </r>
    <r>
      <rPr>
        <sz val="10"/>
        <rFont val="Arial"/>
        <family val="0"/>
      </rPr>
      <t xml:space="preserve"> amount</t>
    </r>
  </si>
  <si>
    <r>
      <t>Loan Discount Fee</t>
    </r>
    <r>
      <rPr>
        <sz val="10"/>
        <rFont val="Arial"/>
        <family val="0"/>
      </rPr>
      <t xml:space="preserve">:  ___% of </t>
    </r>
    <r>
      <rPr>
        <b/>
        <i/>
        <u val="single"/>
        <sz val="10"/>
        <rFont val="Arial"/>
        <family val="2"/>
      </rPr>
      <t>Total Financed Loan Amount</t>
    </r>
  </si>
  <si>
    <r>
      <t>Monthly Mortgage Insurance Escrow</t>
    </r>
    <r>
      <rPr>
        <sz val="10"/>
        <rFont val="Arial"/>
        <family val="0"/>
      </rPr>
      <t>: (No up front costs)                                                                               95% Loan                           90% Loan                                    0.0079  Fixed                    0.0052  Fixed                                 0.0088  ARM/Buydown       0.0061  ARM/Buydown             Loan Amount x factor / 12 = 1 month escrow</t>
    </r>
  </si>
  <si>
    <r>
      <t>Closing Fees:</t>
    </r>
    <r>
      <rPr>
        <sz val="10"/>
        <rFont val="Arial"/>
        <family val="0"/>
      </rPr>
      <t xml:space="preserve">    Preparing Deed; Settlement Fee; Release; Courier Fee - $300- $500 </t>
    </r>
  </si>
  <si>
    <r>
      <t>Transfer Charges</t>
    </r>
    <r>
      <rPr>
        <sz val="10"/>
        <rFont val="Arial"/>
        <family val="0"/>
      </rPr>
      <t>: State/Local Taxes $1.00 per $1,000 of Sales Price</t>
    </r>
  </si>
  <si>
    <t>Per Cent Downpayment</t>
  </si>
  <si>
    <r>
      <t>Lender's Charges</t>
    </r>
    <r>
      <rPr>
        <sz val="10"/>
        <rFont val="Arial"/>
        <family val="0"/>
      </rPr>
      <t>: $300 - $600 (May or May NOT be charged; Paid by the Seller on Gov't loans)</t>
    </r>
  </si>
  <si>
    <r>
      <t>Seller subsidy to Buyer</t>
    </r>
    <r>
      <rPr>
        <sz val="10"/>
        <rFont val="Arial"/>
        <family val="0"/>
      </rPr>
      <t xml:space="preserve">: </t>
    </r>
  </si>
  <si>
    <r>
      <t>Termite Inspection</t>
    </r>
    <r>
      <rPr>
        <sz val="10"/>
        <rFont val="Arial"/>
        <family val="0"/>
      </rPr>
      <t>: $45 - $65 (Inspectiuon only; Treatment extra)</t>
    </r>
  </si>
  <si>
    <r>
      <t>Selling Broker Fee</t>
    </r>
    <r>
      <rPr>
        <sz val="10"/>
        <rFont val="Arial"/>
        <family val="0"/>
      </rPr>
      <t>: ___% of Sales Price</t>
    </r>
  </si>
  <si>
    <r>
      <t>Listing Broker Fee</t>
    </r>
    <r>
      <rPr>
        <sz val="10"/>
        <rFont val="Arial"/>
        <family val="0"/>
      </rPr>
      <t>: ___% of Sales Price</t>
    </r>
  </si>
  <si>
    <t>Realtor Fee</t>
  </si>
  <si>
    <r>
      <t>Misc</t>
    </r>
    <r>
      <rPr>
        <sz val="10"/>
        <rFont val="Arial"/>
        <family val="0"/>
      </rPr>
      <t>: Home Warranty; Repairs req'd by Lender; other Inspect.</t>
    </r>
  </si>
  <si>
    <t>Estimated Net Proceeds to Sellers</t>
  </si>
  <si>
    <r>
      <t>Interest</t>
    </r>
    <r>
      <rPr>
        <sz val="10"/>
        <rFont val="Arial"/>
        <family val="0"/>
      </rPr>
      <t xml:space="preserve">: To date Trust(s) paid off (Settlement + 10 Days)     Estimated Daily Rate $________    </t>
    </r>
  </si>
  <si>
    <r>
      <t>Total of Estimated Settlement Charges</t>
    </r>
    <r>
      <rPr>
        <sz val="10"/>
        <rFont val="Arial"/>
        <family val="0"/>
      </rPr>
      <t xml:space="preserve">: </t>
    </r>
  </si>
  <si>
    <r>
      <t>Estimated Payoff of First Trust Balance</t>
    </r>
    <r>
      <rPr>
        <sz val="10"/>
        <rFont val="Arial"/>
        <family val="0"/>
      </rPr>
      <t xml:space="preserve">: </t>
    </r>
  </si>
  <si>
    <r>
      <t>Estimated Payoff of Second Trust Balance</t>
    </r>
    <r>
      <rPr>
        <sz val="10"/>
        <rFont val="Arial"/>
        <family val="0"/>
      </rPr>
      <t xml:space="preserve">: </t>
    </r>
  </si>
  <si>
    <r>
      <t>Estimated Total Charges</t>
    </r>
    <r>
      <rPr>
        <sz val="10"/>
        <rFont val="Arial"/>
        <family val="0"/>
      </rPr>
      <t xml:space="preserve">: </t>
    </r>
  </si>
  <si>
    <r>
      <t>Sales Price</t>
    </r>
    <r>
      <rPr>
        <sz val="10"/>
        <rFont val="Arial"/>
        <family val="0"/>
      </rPr>
      <t>:</t>
    </r>
  </si>
  <si>
    <r>
      <t>Deduct Estimated Total Charges</t>
    </r>
    <r>
      <rPr>
        <sz val="10"/>
        <rFont val="Arial"/>
        <family val="0"/>
      </rPr>
      <t xml:space="preserve">: </t>
    </r>
  </si>
  <si>
    <r>
      <t>Estimate Amount due To/From Seller</t>
    </r>
    <r>
      <rPr>
        <sz val="10"/>
        <rFont val="Arial"/>
        <family val="0"/>
      </rPr>
      <t>:</t>
    </r>
  </si>
  <si>
    <r>
      <t>Deduct Total Of Owner Held Trusts</t>
    </r>
    <r>
      <rPr>
        <sz val="10"/>
        <rFont val="Arial"/>
        <family val="0"/>
      </rPr>
      <t xml:space="preserve">: </t>
    </r>
  </si>
  <si>
    <t>Other Deductions:</t>
  </si>
  <si>
    <t>NVHA</t>
  </si>
  <si>
    <t>Sales Price (A Range of Possibilities)</t>
  </si>
  <si>
    <r>
      <t>Realtor Admin Fee</t>
    </r>
    <r>
      <rPr>
        <sz val="10"/>
        <rFont val="Arial"/>
        <family val="0"/>
      </rPr>
      <t>:  $225 on Non-Gov't Loans</t>
    </r>
  </si>
  <si>
    <t>Profit from Sale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</si>
</sst>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44" fontId="0" fillId="0" borderId="4" xfId="17" applyBorder="1" applyAlignment="1">
      <alignment/>
    </xf>
    <xf numFmtId="0" fontId="1" fillId="0" borderId="4" xfId="0" applyFont="1" applyBorder="1" applyAlignment="1">
      <alignment horizontal="center" vertical="center"/>
    </xf>
    <xf numFmtId="44" fontId="0" fillId="0" borderId="4" xfId="17" applyBorder="1" applyAlignment="1">
      <alignment/>
    </xf>
    <xf numFmtId="44" fontId="0" fillId="0" borderId="4" xfId="17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9" fontId="0" fillId="0" borderId="0" xfId="19" applyAlignment="1">
      <alignment/>
    </xf>
    <xf numFmtId="0" fontId="0" fillId="0" borderId="8" xfId="0" applyBorder="1" applyAlignment="1">
      <alignment vertical="top" wrapText="1"/>
    </xf>
    <xf numFmtId="44" fontId="6" fillId="2" borderId="9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9" fontId="0" fillId="0" borderId="0" xfId="19" applyFont="1" applyBorder="1" applyAlignment="1">
      <alignment horizontal="center" vertical="center"/>
    </xf>
    <xf numFmtId="5" fontId="0" fillId="0" borderId="4" xfId="17" applyNumberFormat="1" applyBorder="1" applyAlignment="1">
      <alignment horizontal="center"/>
    </xf>
    <xf numFmtId="5" fontId="0" fillId="0" borderId="10" xfId="17" applyNumberFormat="1" applyBorder="1" applyAlignment="1">
      <alignment horizontal="center"/>
    </xf>
    <xf numFmtId="5" fontId="0" fillId="0" borderId="4" xfId="17" applyNumberFormat="1" applyBorder="1" applyAlignment="1">
      <alignment horizontal="center" vertical="center"/>
    </xf>
    <xf numFmtId="5" fontId="0" fillId="0" borderId="10" xfId="17" applyNumberForma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5" fontId="0" fillId="0" borderId="4" xfId="17" applyNumberFormat="1" applyBorder="1" applyAlignment="1">
      <alignment/>
    </xf>
    <xf numFmtId="4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4" fontId="0" fillId="0" borderId="4" xfId="17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65" fontId="0" fillId="0" borderId="4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3.57421875" style="12" customWidth="1"/>
    <col min="2" max="5" width="14.7109375" style="0" customWidth="1"/>
    <col min="6" max="6" width="1.7109375" style="0" customWidth="1"/>
    <col min="8" max="8" width="10.28125" style="0" bestFit="1" customWidth="1"/>
    <col min="9" max="9" width="25.28125" style="0" customWidth="1"/>
    <col min="10" max="10" width="28.28125" style="0" customWidth="1"/>
    <col min="12" max="12" width="27.421875" style="0" customWidth="1"/>
  </cols>
  <sheetData>
    <row r="1" spans="1:5" ht="18">
      <c r="A1" s="47" t="s">
        <v>57</v>
      </c>
      <c r="B1" s="48"/>
      <c r="C1" s="48"/>
      <c r="D1" s="48"/>
      <c r="E1" s="49"/>
    </row>
    <row r="2" spans="1:5" ht="18">
      <c r="A2" s="50"/>
      <c r="B2" s="51"/>
      <c r="C2" s="51"/>
      <c r="D2" s="51"/>
      <c r="E2" s="52"/>
    </row>
    <row r="3" spans="1:5" ht="26.25" customHeight="1" thickBot="1">
      <c r="A3" s="53" t="s">
        <v>46</v>
      </c>
      <c r="B3" s="54"/>
      <c r="C3" s="54"/>
      <c r="D3" s="54"/>
      <c r="E3" s="55"/>
    </row>
    <row r="4" spans="1:5" ht="12.75">
      <c r="A4" s="31" t="s">
        <v>38</v>
      </c>
      <c r="B4" s="32">
        <v>0.03</v>
      </c>
      <c r="C4" s="32">
        <v>0.03</v>
      </c>
      <c r="D4" s="32">
        <v>0.03</v>
      </c>
      <c r="E4" s="32">
        <v>0.03</v>
      </c>
    </row>
    <row r="5" spans="1:5" ht="12.75">
      <c r="A5" s="9" t="s">
        <v>58</v>
      </c>
      <c r="B5" s="21">
        <v>175000</v>
      </c>
      <c r="C5" s="21">
        <v>180000</v>
      </c>
      <c r="D5" s="21">
        <v>185000</v>
      </c>
      <c r="E5" s="21">
        <v>190000</v>
      </c>
    </row>
    <row r="6" spans="1:5" ht="12.75">
      <c r="A6" s="10" t="s">
        <v>9</v>
      </c>
      <c r="B6" s="22">
        <f>B5*B4</f>
        <v>5250</v>
      </c>
      <c r="C6" s="22">
        <f>C5*C4</f>
        <v>5400</v>
      </c>
      <c r="D6" s="22">
        <f>D5*D4</f>
        <v>5550</v>
      </c>
      <c r="E6" s="22">
        <f>E5*E4</f>
        <v>5700</v>
      </c>
    </row>
    <row r="7" spans="1:5" ht="12.75">
      <c r="A7" s="11" t="s">
        <v>11</v>
      </c>
      <c r="B7" s="23">
        <f>B5-B6</f>
        <v>169750</v>
      </c>
      <c r="C7" s="23">
        <f>C5-C6</f>
        <v>174600</v>
      </c>
      <c r="D7" s="23">
        <f>D5-D6</f>
        <v>179450</v>
      </c>
      <c r="E7" s="23">
        <f>E5-E6</f>
        <v>184300</v>
      </c>
    </row>
    <row r="8" spans="1:2" ht="12.75">
      <c r="A8" s="12" t="s">
        <v>44</v>
      </c>
      <c r="B8" s="24">
        <v>0.06</v>
      </c>
    </row>
    <row r="9" spans="1:6" ht="12.75">
      <c r="A9" s="13"/>
      <c r="B9" s="5"/>
      <c r="C9" s="5"/>
      <c r="D9" s="5"/>
      <c r="E9" s="27"/>
      <c r="F9" s="30">
        <v>1</v>
      </c>
    </row>
    <row r="10" spans="1:6" ht="36" customHeight="1">
      <c r="A10" s="6" t="s">
        <v>36</v>
      </c>
      <c r="B10" s="33">
        <v>500</v>
      </c>
      <c r="C10" s="33">
        <v>500</v>
      </c>
      <c r="D10" s="33">
        <v>500</v>
      </c>
      <c r="E10" s="34">
        <v>500</v>
      </c>
      <c r="F10" s="30"/>
    </row>
    <row r="11" spans="1:6" ht="28.5">
      <c r="A11" s="14" t="s">
        <v>37</v>
      </c>
      <c r="B11" s="35">
        <f>(B5/1000)*1</f>
        <v>175</v>
      </c>
      <c r="C11" s="35">
        <f>(C5/1000)*1</f>
        <v>180</v>
      </c>
      <c r="D11" s="35">
        <f>(D5/1000)*1</f>
        <v>185</v>
      </c>
      <c r="E11" s="35">
        <f>(E5/1000)*1</f>
        <v>190</v>
      </c>
      <c r="F11" s="30"/>
    </row>
    <row r="12" spans="1:6" ht="28.5">
      <c r="A12" s="14" t="s">
        <v>39</v>
      </c>
      <c r="B12" s="35">
        <v>600</v>
      </c>
      <c r="C12" s="35">
        <v>600</v>
      </c>
      <c r="D12" s="35">
        <v>600</v>
      </c>
      <c r="E12" s="36">
        <v>600</v>
      </c>
      <c r="F12" s="30"/>
    </row>
    <row r="13" spans="1:6" ht="15.75">
      <c r="A13" s="14" t="s">
        <v>40</v>
      </c>
      <c r="B13" s="35"/>
      <c r="C13" s="35"/>
      <c r="D13" s="35"/>
      <c r="E13" s="36"/>
      <c r="F13" s="30"/>
    </row>
    <row r="14" spans="1:6" ht="32.25" customHeight="1">
      <c r="A14" s="14" t="s">
        <v>41</v>
      </c>
      <c r="B14" s="35">
        <v>65</v>
      </c>
      <c r="C14" s="35">
        <v>65</v>
      </c>
      <c r="D14" s="35">
        <v>65</v>
      </c>
      <c r="E14" s="36">
        <v>65</v>
      </c>
      <c r="F14" s="30"/>
    </row>
    <row r="15" spans="1:6" ht="15.75">
      <c r="A15" s="14" t="s">
        <v>43</v>
      </c>
      <c r="B15" s="37">
        <f>($B$8/2)*B$5</f>
        <v>5250</v>
      </c>
      <c r="C15" s="37">
        <f aca="true" t="shared" si="0" ref="C15:E16">($B$8/2)*C$5</f>
        <v>5400</v>
      </c>
      <c r="D15" s="37">
        <f t="shared" si="0"/>
        <v>5550</v>
      </c>
      <c r="E15" s="37">
        <f t="shared" si="0"/>
        <v>5700</v>
      </c>
      <c r="F15" s="30"/>
    </row>
    <row r="16" spans="1:6" ht="15.75">
      <c r="A16" s="14" t="s">
        <v>42</v>
      </c>
      <c r="B16" s="37">
        <f>($B$8/2)*B$5</f>
        <v>5250</v>
      </c>
      <c r="C16" s="37">
        <f t="shared" si="0"/>
        <v>5400</v>
      </c>
      <c r="D16" s="37">
        <f t="shared" si="0"/>
        <v>5550</v>
      </c>
      <c r="E16" s="37">
        <f t="shared" si="0"/>
        <v>5700</v>
      </c>
      <c r="F16" s="30"/>
    </row>
    <row r="17" spans="1:6" ht="15.75">
      <c r="A17" s="14" t="s">
        <v>59</v>
      </c>
      <c r="B17" s="35">
        <v>225</v>
      </c>
      <c r="C17" s="35">
        <v>225</v>
      </c>
      <c r="D17" s="35">
        <v>225</v>
      </c>
      <c r="E17" s="36">
        <v>225</v>
      </c>
      <c r="F17" s="30"/>
    </row>
    <row r="18" spans="1:6" ht="28.5">
      <c r="A18" s="14" t="s">
        <v>45</v>
      </c>
      <c r="B18" s="35">
        <v>375</v>
      </c>
      <c r="C18" s="35">
        <v>375</v>
      </c>
      <c r="D18" s="35">
        <v>375</v>
      </c>
      <c r="E18" s="36">
        <v>375</v>
      </c>
      <c r="F18" s="30"/>
    </row>
    <row r="19" spans="1:6" ht="32.25" customHeight="1">
      <c r="A19" s="14" t="s">
        <v>47</v>
      </c>
      <c r="B19" s="19"/>
      <c r="C19" s="19"/>
      <c r="D19" s="19"/>
      <c r="E19" s="28"/>
      <c r="F19" s="30"/>
    </row>
    <row r="20" spans="1:6" ht="15.75">
      <c r="A20" s="14" t="s">
        <v>48</v>
      </c>
      <c r="B20" s="35">
        <f>SUM(B10:B19)</f>
        <v>12440</v>
      </c>
      <c r="C20" s="35">
        <f>SUM(C10:C19)</f>
        <v>12745</v>
      </c>
      <c r="D20" s="35">
        <f>SUM(D10:D19)</f>
        <v>13050</v>
      </c>
      <c r="E20" s="35">
        <f>SUM(E10:E19)</f>
        <v>13355</v>
      </c>
      <c r="F20" s="30"/>
    </row>
    <row r="21" spans="1:6" ht="15.75">
      <c r="A21" s="14" t="s">
        <v>49</v>
      </c>
      <c r="B21" s="19">
        <v>93000</v>
      </c>
      <c r="C21" s="19">
        <v>93000</v>
      </c>
      <c r="D21" s="19">
        <v>93000</v>
      </c>
      <c r="E21" s="29">
        <v>93000</v>
      </c>
      <c r="F21" s="30"/>
    </row>
    <row r="22" spans="1:6" ht="15.75">
      <c r="A22" s="14" t="s">
        <v>50</v>
      </c>
      <c r="B22" s="16"/>
      <c r="C22" s="16"/>
      <c r="D22" s="16"/>
      <c r="E22" s="28"/>
      <c r="F22" s="30"/>
    </row>
    <row r="23" spans="1:6" ht="15.75">
      <c r="A23" s="14" t="s">
        <v>51</v>
      </c>
      <c r="B23" s="38">
        <f>SUM(B20:B22)</f>
        <v>105440</v>
      </c>
      <c r="C23" s="38">
        <f>SUM(C20:C22)</f>
        <v>105745</v>
      </c>
      <c r="D23" s="38">
        <f>SUM(D20:D22)</f>
        <v>106050</v>
      </c>
      <c r="E23" s="38">
        <f>SUM(E20:E22)</f>
        <v>106355</v>
      </c>
      <c r="F23" s="30"/>
    </row>
    <row r="24" spans="1:6" ht="15.75">
      <c r="A24" s="14" t="s">
        <v>52</v>
      </c>
      <c r="B24" s="16">
        <f>B5</f>
        <v>175000</v>
      </c>
      <c r="C24" s="16">
        <f>C5</f>
        <v>180000</v>
      </c>
      <c r="D24" s="16">
        <f>D5</f>
        <v>185000</v>
      </c>
      <c r="E24" s="16">
        <f>E5</f>
        <v>190000</v>
      </c>
      <c r="F24" s="30"/>
    </row>
    <row r="25" spans="1:6" ht="15.75">
      <c r="A25" s="14" t="s">
        <v>53</v>
      </c>
      <c r="B25" s="39">
        <f>B24-B23</f>
        <v>69560</v>
      </c>
      <c r="C25" s="39">
        <f>C24-C23</f>
        <v>74255</v>
      </c>
      <c r="D25" s="39">
        <f>D24-D23</f>
        <v>78950</v>
      </c>
      <c r="E25" s="39">
        <f>E24-E23</f>
        <v>83645</v>
      </c>
      <c r="F25" s="30"/>
    </row>
    <row r="26" spans="1:6" ht="15.75">
      <c r="A26" s="14" t="s">
        <v>55</v>
      </c>
      <c r="B26" s="40"/>
      <c r="C26" s="40"/>
      <c r="D26" s="41"/>
      <c r="E26" s="42"/>
      <c r="F26" s="30"/>
    </row>
    <row r="27" spans="1:6" ht="15.75">
      <c r="A27" s="14" t="s">
        <v>54</v>
      </c>
      <c r="B27" s="39">
        <f>B25-B26</f>
        <v>69560</v>
      </c>
      <c r="C27" s="39">
        <f>C25-C26</f>
        <v>74255</v>
      </c>
      <c r="D27" s="39">
        <f>D25-D26</f>
        <v>78950</v>
      </c>
      <c r="E27" s="39">
        <f>E25-E26</f>
        <v>83645</v>
      </c>
      <c r="F27" s="30"/>
    </row>
    <row r="28" spans="1:6" ht="15.75">
      <c r="A28" s="14" t="s">
        <v>56</v>
      </c>
      <c r="B28" s="43">
        <v>35000</v>
      </c>
      <c r="C28" s="43">
        <v>35000</v>
      </c>
      <c r="D28" s="43">
        <v>35000</v>
      </c>
      <c r="E28" s="44">
        <v>35000</v>
      </c>
      <c r="F28" s="30"/>
    </row>
    <row r="29" spans="1:6" ht="12.75">
      <c r="A29" s="13"/>
      <c r="B29" s="43"/>
      <c r="C29" s="43"/>
      <c r="D29" s="43"/>
      <c r="E29" s="44"/>
      <c r="F29" s="30"/>
    </row>
    <row r="30" spans="1:6" ht="12.75">
      <c r="A30" s="13"/>
      <c r="B30" s="43"/>
      <c r="C30" s="43"/>
      <c r="D30" s="43"/>
      <c r="E30" s="44"/>
      <c r="F30" s="30"/>
    </row>
    <row r="31" spans="1:6" ht="12.75">
      <c r="A31" s="13"/>
      <c r="B31" s="43"/>
      <c r="C31" s="43"/>
      <c r="D31" s="43"/>
      <c r="E31" s="44"/>
      <c r="F31" s="30"/>
    </row>
    <row r="32" spans="1:6" ht="13.5" thickBot="1">
      <c r="A32" s="25"/>
      <c r="B32" s="45"/>
      <c r="C32" s="45"/>
      <c r="D32" s="45"/>
      <c r="E32" s="46"/>
      <c r="F32" s="30"/>
    </row>
    <row r="33" spans="1:6" ht="16.5" thickTop="1">
      <c r="A33" s="56" t="s">
        <v>60</v>
      </c>
      <c r="B33" s="26">
        <f>B27-SUM(B28:B32)</f>
        <v>34560</v>
      </c>
      <c r="C33" s="26">
        <f>C27-SUM(C28:C32)</f>
        <v>39255</v>
      </c>
      <c r="D33" s="26">
        <f>D27-SUM(D28:D32)</f>
        <v>43950</v>
      </c>
      <c r="E33" s="26">
        <f>E27-SUM(E28:E32)</f>
        <v>48645</v>
      </c>
      <c r="F33" s="30"/>
    </row>
  </sheetData>
  <mergeCells count="3">
    <mergeCell ref="A1:E1"/>
    <mergeCell ref="A2:E2"/>
    <mergeCell ref="A3:E3"/>
  </mergeCells>
  <printOptions gridLines="1"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23">
      <selection activeCell="G30" sqref="G30"/>
    </sheetView>
  </sheetViews>
  <sheetFormatPr defaultColWidth="9.140625" defaultRowHeight="12.75"/>
  <cols>
    <col min="1" max="1" width="53.57421875" style="12" customWidth="1"/>
    <col min="2" max="5" width="14.7109375" style="0" customWidth="1"/>
  </cols>
  <sheetData>
    <row r="1" spans="1:5" ht="18">
      <c r="A1" s="47" t="s">
        <v>4</v>
      </c>
      <c r="B1" s="48"/>
      <c r="C1" s="48"/>
      <c r="D1" s="48"/>
      <c r="E1" s="49"/>
    </row>
    <row r="2" spans="1:5" ht="18">
      <c r="A2" s="50" t="s">
        <v>5</v>
      </c>
      <c r="B2" s="51"/>
      <c r="C2" s="51"/>
      <c r="D2" s="51"/>
      <c r="E2" s="52"/>
    </row>
    <row r="3" spans="1:5" ht="26.25" customHeight="1" thickBot="1">
      <c r="A3" s="53" t="s">
        <v>6</v>
      </c>
      <c r="B3" s="54"/>
      <c r="C3" s="54"/>
      <c r="D3" s="54"/>
      <c r="E3" s="55"/>
    </row>
    <row r="4" spans="1:5" ht="26.25" customHeight="1">
      <c r="A4" s="8"/>
      <c r="B4" s="1"/>
      <c r="C4" s="1"/>
      <c r="D4" s="1"/>
      <c r="E4" s="1"/>
    </row>
    <row r="5" spans="1:2" ht="12.75">
      <c r="A5" s="9" t="s">
        <v>8</v>
      </c>
      <c r="B5" s="2"/>
    </row>
    <row r="6" spans="1:2" ht="12.75">
      <c r="A6" s="10" t="s">
        <v>9</v>
      </c>
      <c r="B6" s="3"/>
    </row>
    <row r="7" spans="1:2" ht="12.75">
      <c r="A7" s="10" t="s">
        <v>10</v>
      </c>
      <c r="B7" s="3"/>
    </row>
    <row r="8" spans="1:2" ht="12.75">
      <c r="A8" s="11" t="s">
        <v>11</v>
      </c>
      <c r="B8" s="4"/>
    </row>
    <row r="10" spans="1:5" ht="12.75">
      <c r="A10" s="13"/>
      <c r="B10" s="5" t="s">
        <v>0</v>
      </c>
      <c r="C10" s="5" t="s">
        <v>1</v>
      </c>
      <c r="D10" s="5" t="s">
        <v>2</v>
      </c>
      <c r="E10" s="5" t="s">
        <v>3</v>
      </c>
    </row>
    <row r="11" spans="1:5" ht="110.25" customHeight="1">
      <c r="A11" s="6" t="s">
        <v>7</v>
      </c>
      <c r="B11" s="5"/>
      <c r="C11" s="5"/>
      <c r="D11" s="5"/>
      <c r="E11" s="5"/>
    </row>
    <row r="12" spans="1:5" ht="28.5">
      <c r="A12" s="14" t="s">
        <v>12</v>
      </c>
      <c r="B12" s="19">
        <v>500</v>
      </c>
      <c r="C12" s="19">
        <v>500</v>
      </c>
      <c r="D12" s="19">
        <v>500</v>
      </c>
      <c r="E12" s="19">
        <v>500</v>
      </c>
    </row>
    <row r="13" spans="1:5" ht="15.75">
      <c r="A13" s="14" t="s">
        <v>13</v>
      </c>
      <c r="B13" s="15"/>
      <c r="C13" s="15"/>
      <c r="D13" s="15"/>
      <c r="E13" s="15"/>
    </row>
    <row r="14" spans="1:5" ht="47.25" customHeight="1">
      <c r="A14" s="14" t="s">
        <v>14</v>
      </c>
      <c r="B14" s="17" t="s">
        <v>15</v>
      </c>
      <c r="C14" s="15"/>
      <c r="D14" s="15"/>
      <c r="E14" s="15"/>
    </row>
    <row r="15" spans="1:5" ht="32.25" customHeight="1">
      <c r="A15" s="14" t="s">
        <v>16</v>
      </c>
      <c r="B15" s="15"/>
      <c r="C15" s="15"/>
      <c r="D15" s="15"/>
      <c r="E15" s="15"/>
    </row>
    <row r="16" spans="1:5" ht="15.75">
      <c r="A16" s="14" t="s">
        <v>17</v>
      </c>
      <c r="B16" s="15" t="s">
        <v>19</v>
      </c>
      <c r="C16" s="19">
        <v>400</v>
      </c>
      <c r="D16" s="19">
        <v>400</v>
      </c>
      <c r="E16" s="19">
        <v>400</v>
      </c>
    </row>
    <row r="17" spans="1:5" ht="15.75">
      <c r="A17" s="14" t="s">
        <v>33</v>
      </c>
      <c r="B17" s="17" t="s">
        <v>15</v>
      </c>
      <c r="C17" s="15"/>
      <c r="D17" s="15"/>
      <c r="E17" s="15"/>
    </row>
    <row r="18" spans="1:5" ht="28.5">
      <c r="A18" s="14" t="s">
        <v>34</v>
      </c>
      <c r="B18" s="17" t="s">
        <v>15</v>
      </c>
      <c r="C18" s="15"/>
      <c r="D18" s="15"/>
      <c r="E18" s="15"/>
    </row>
    <row r="19" spans="1:5" ht="15.75">
      <c r="A19" s="14" t="s">
        <v>18</v>
      </c>
      <c r="B19" s="17" t="s">
        <v>15</v>
      </c>
      <c r="C19" s="19">
        <v>300</v>
      </c>
      <c r="D19" s="19">
        <v>500</v>
      </c>
      <c r="E19" s="19">
        <v>350</v>
      </c>
    </row>
    <row r="20" spans="1:5" ht="15.75">
      <c r="A20" s="14" t="s">
        <v>20</v>
      </c>
      <c r="B20" s="16">
        <v>60</v>
      </c>
      <c r="C20" s="16">
        <v>60</v>
      </c>
      <c r="D20" s="16">
        <v>60</v>
      </c>
      <c r="E20" s="16">
        <v>60</v>
      </c>
    </row>
    <row r="21" spans="1:5" ht="28.5">
      <c r="A21" s="14" t="s">
        <v>21</v>
      </c>
      <c r="B21" s="17" t="s">
        <v>15</v>
      </c>
      <c r="C21" s="7"/>
      <c r="D21" s="7"/>
      <c r="E21" s="7"/>
    </row>
    <row r="22" spans="1:5" ht="54">
      <c r="A22" s="14" t="s">
        <v>22</v>
      </c>
      <c r="B22" s="17" t="s">
        <v>15</v>
      </c>
      <c r="C22" s="17" t="s">
        <v>15</v>
      </c>
      <c r="D22" s="17" t="s">
        <v>15</v>
      </c>
      <c r="E22" s="7"/>
    </row>
    <row r="23" spans="1:5" ht="41.25">
      <c r="A23" s="14" t="s">
        <v>29</v>
      </c>
      <c r="B23" s="7"/>
      <c r="C23" s="7"/>
      <c r="D23" s="7"/>
      <c r="E23" s="7"/>
    </row>
    <row r="24" spans="1:5" ht="28.5">
      <c r="A24" s="14" t="s">
        <v>23</v>
      </c>
      <c r="B24" s="7"/>
      <c r="C24" s="7"/>
      <c r="D24" s="7"/>
      <c r="E24" s="7"/>
    </row>
    <row r="25" spans="1:5" ht="28.5">
      <c r="A25" s="14" t="s">
        <v>24</v>
      </c>
      <c r="B25" s="7"/>
      <c r="C25" s="7"/>
      <c r="D25" s="7"/>
      <c r="E25" s="7"/>
    </row>
    <row r="26" spans="1:5" ht="15.75">
      <c r="A26" s="14" t="s">
        <v>25</v>
      </c>
      <c r="B26" s="18">
        <v>195</v>
      </c>
      <c r="C26" s="18">
        <v>195</v>
      </c>
      <c r="D26" s="17" t="s">
        <v>15</v>
      </c>
      <c r="E26" s="17" t="s">
        <v>15</v>
      </c>
    </row>
    <row r="27" spans="1:5" ht="15.75">
      <c r="A27" s="14" t="s">
        <v>26</v>
      </c>
      <c r="B27" s="17" t="s">
        <v>15</v>
      </c>
      <c r="C27" s="18">
        <v>120</v>
      </c>
      <c r="D27" s="18">
        <v>120</v>
      </c>
      <c r="E27" s="18">
        <v>120</v>
      </c>
    </row>
    <row r="28" spans="1:5" ht="47.25" customHeight="1">
      <c r="A28" s="14" t="s">
        <v>27</v>
      </c>
      <c r="B28" s="17" t="s">
        <v>15</v>
      </c>
      <c r="C28" s="17" t="s">
        <v>15</v>
      </c>
      <c r="D28" s="7"/>
      <c r="E28" s="17" t="s">
        <v>15</v>
      </c>
    </row>
    <row r="29" spans="1:5" ht="41.25">
      <c r="A29" s="14" t="s">
        <v>28</v>
      </c>
      <c r="B29" s="17" t="s">
        <v>15</v>
      </c>
      <c r="C29" s="17" t="s">
        <v>15</v>
      </c>
      <c r="D29" s="7"/>
      <c r="E29" s="17" t="s">
        <v>15</v>
      </c>
    </row>
    <row r="30" spans="1:5" ht="79.5">
      <c r="A30" s="14" t="s">
        <v>35</v>
      </c>
      <c r="B30" s="17" t="s">
        <v>15</v>
      </c>
      <c r="C30" s="7"/>
      <c r="D30" s="17" t="s">
        <v>15</v>
      </c>
      <c r="E30" s="17" t="s">
        <v>15</v>
      </c>
    </row>
    <row r="31" spans="1:5" ht="28.5">
      <c r="A31" s="14" t="s">
        <v>30</v>
      </c>
      <c r="B31" s="17" t="s">
        <v>15</v>
      </c>
      <c r="C31" s="16">
        <v>600</v>
      </c>
      <c r="D31" s="17" t="s">
        <v>15</v>
      </c>
      <c r="E31" s="17" t="s">
        <v>15</v>
      </c>
    </row>
    <row r="32" spans="1:5" ht="15.75">
      <c r="A32" s="14" t="s">
        <v>31</v>
      </c>
      <c r="B32" s="7"/>
      <c r="C32" s="17" t="s">
        <v>15</v>
      </c>
      <c r="D32" s="17" t="s">
        <v>15</v>
      </c>
      <c r="E32" s="17" t="s">
        <v>15</v>
      </c>
    </row>
    <row r="33" spans="1:5" ht="15.75">
      <c r="A33" s="14" t="s">
        <v>32</v>
      </c>
      <c r="B33" s="7"/>
      <c r="C33" s="7"/>
      <c r="D33" s="7"/>
      <c r="E33" s="7"/>
    </row>
    <row r="34" spans="1:5" ht="12.75">
      <c r="A34" s="13"/>
      <c r="B34" s="7"/>
      <c r="C34" s="7"/>
      <c r="D34" s="7"/>
      <c r="E34" s="7"/>
    </row>
    <row r="35" spans="1:5" ht="12.75">
      <c r="A35" s="13"/>
      <c r="B35" s="7"/>
      <c r="C35" s="7"/>
      <c r="D35" s="7"/>
      <c r="E35" s="7"/>
    </row>
    <row r="36" spans="1:5" ht="12.75">
      <c r="A36" s="13"/>
      <c r="B36" s="7"/>
      <c r="C36" s="7"/>
      <c r="D36" s="7"/>
      <c r="E36" s="7"/>
    </row>
    <row r="37" spans="1:5" ht="12.75">
      <c r="A37" s="13"/>
      <c r="B37" s="7"/>
      <c r="C37" s="7"/>
      <c r="D37" s="7"/>
      <c r="E37" s="7"/>
    </row>
    <row r="38" spans="1:5" ht="12.75">
      <c r="A38" s="13"/>
      <c r="B38" s="7"/>
      <c r="C38" s="7"/>
      <c r="D38" s="7"/>
      <c r="E38" s="7"/>
    </row>
    <row r="39" spans="1:5" ht="12.75">
      <c r="A39" s="13"/>
      <c r="B39" s="7"/>
      <c r="C39" s="7"/>
      <c r="D39" s="7"/>
      <c r="E39" s="7"/>
    </row>
    <row r="40" spans="2:5" ht="12.75">
      <c r="B40" s="20">
        <f>SUM(B11:B39)</f>
        <v>755</v>
      </c>
      <c r="C40" s="20">
        <f>SUM(C11:C39)</f>
        <v>2175</v>
      </c>
      <c r="D40" s="20">
        <f>SUM(D11:D39)</f>
        <v>1580</v>
      </c>
      <c r="E40" s="20">
        <f>SUM(E11:E39)</f>
        <v>1430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2003-10-15T17:25:02Z</cp:lastPrinted>
  <dcterms:created xsi:type="dcterms:W3CDTF">2003-06-08T16:16:34Z</dcterms:created>
  <dcterms:modified xsi:type="dcterms:W3CDTF">2004-01-24T20:17:00Z</dcterms:modified>
  <cp:category/>
  <cp:version/>
  <cp:contentType/>
  <cp:contentStatus/>
</cp:coreProperties>
</file>